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<sst xmlns="http://schemas.openxmlformats.org/spreadsheetml/2006/main" count="27" uniqueCount="21">
  <si>
    <t>三亚市2022-2023年度太阳能分布式光伏发电市级资金补助汇总表</t>
  </si>
  <si>
    <t>项目属地</t>
  </si>
  <si>
    <r>
      <rPr>
        <b/>
        <sz val="14"/>
        <color theme="1"/>
        <rFont val="宋体"/>
        <charset val="134"/>
        <scheme val="minor"/>
      </rPr>
      <t xml:space="preserve"> 总补贴金额</t>
    </r>
    <r>
      <rPr>
        <b/>
        <sz val="12"/>
        <color theme="1"/>
        <rFont val="宋体"/>
        <charset val="134"/>
        <scheme val="minor"/>
      </rPr>
      <t>（单位：元，截止2023年12月）</t>
    </r>
  </si>
  <si>
    <r>
      <rPr>
        <b/>
        <sz val="14"/>
        <color theme="1"/>
        <rFont val="宋体"/>
        <charset val="134"/>
        <scheme val="minor"/>
      </rPr>
      <t>总发电量</t>
    </r>
    <r>
      <rPr>
        <b/>
        <sz val="12"/>
        <color theme="1"/>
        <rFont val="宋体"/>
        <charset val="134"/>
        <scheme val="minor"/>
      </rPr>
      <t>（单位：kwh，截止2023年12月）</t>
    </r>
  </si>
  <si>
    <r>
      <rPr>
        <b/>
        <sz val="14"/>
        <color theme="1"/>
        <rFont val="宋体"/>
        <charset val="134"/>
        <scheme val="minor"/>
      </rPr>
      <t>项目总数</t>
    </r>
    <r>
      <rPr>
        <b/>
        <sz val="12"/>
        <color theme="1"/>
        <rFont val="宋体"/>
        <charset val="134"/>
        <scheme val="minor"/>
      </rPr>
      <t>（单位：个/户）</t>
    </r>
  </si>
  <si>
    <t>项目类型/数量</t>
  </si>
  <si>
    <t>备注</t>
  </si>
  <si>
    <t>扶贫项目</t>
  </si>
  <si>
    <t>社会投资项目</t>
  </si>
  <si>
    <t>户光伏扶贫项目</t>
  </si>
  <si>
    <t>申请补助总发电量（单位：kwh，截止2023年12月）</t>
  </si>
  <si>
    <t>申请补助资金（单位：元，截止2023年12月）</t>
  </si>
  <si>
    <t>村级光伏扶贫项目</t>
  </si>
  <si>
    <t>户用项目</t>
  </si>
  <si>
    <t>企业项目</t>
  </si>
  <si>
    <t>汇总</t>
  </si>
  <si>
    <t>天涯区</t>
  </si>
  <si>
    <t>吉阳区</t>
  </si>
  <si>
    <t>海棠区</t>
  </si>
  <si>
    <t>崖州区</t>
  </si>
  <si>
    <t>育才生态区管委会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</si>
</sst>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mmmm\-yy"/>
    <numFmt numFmtId="5" formatCode="&quot;￥&quot;#,##0;&quot;￥&quot;\-#,##0"/>
    <numFmt numFmtId="178" formatCode="#\ ??/??"/>
    <numFmt numFmtId="24" formatCode="\$#,##0_);[Red]\(\$#,##0\)"/>
    <numFmt numFmtId="26" formatCode="\$#,##0.00_);[Red]\(\$#,##0.00\)"/>
    <numFmt numFmtId="8" formatCode="&quot;￥&quot;#,##0.00;[Red]&quot;￥&quot;\-#,##0.00"/>
    <numFmt numFmtId="179" formatCode="[$-804]aaa"/>
    <numFmt numFmtId="180" formatCode="h:mm:ss\ AM/PM"/>
    <numFmt numFmtId="181" formatCode="[DBNum1]上午/下午h&quot;时&quot;mm&quot;分&quot;"/>
    <numFmt numFmtId="182" formatCode="[DBNum1][$-804]m&quot;月&quot;d&quot;日&quot;"/>
    <numFmt numFmtId="25" formatCode="\$#,##0.00_);\(\$#,##0.00\)"/>
    <numFmt numFmtId="183" formatCode="[$-804]aaaa"/>
    <numFmt numFmtId="184" formatCode="0_ "/>
    <numFmt numFmtId="185" formatCode="yyyy/m/d\ h:mm\ AM/PM"/>
    <numFmt numFmtId="186" formatCode="yy/m/d"/>
    <numFmt numFmtId="43" formatCode="_ * #,##0.00_ ;_ * \-#,##0.00_ ;_ * &quot;-&quot;??_ ;_ @_ "/>
    <numFmt numFmtId="187" formatCode="m/d"/>
    <numFmt numFmtId="188" formatCode="[DBNum1][$-804]yyyy&quot;年&quot;m&quot;月&quot;d&quot;日&quot;"/>
    <numFmt numFmtId="189" formatCode="dd\-mmm\-yy"/>
    <numFmt numFmtId="190" formatCode="mmmmm"/>
    <numFmt numFmtId="191" formatCode="#\ ?/?"/>
    <numFmt numFmtId="41" formatCode="_ * #,##0_ ;_ * \-#,##0_ ;_ * &quot;-&quot;_ ;_ @_ "/>
    <numFmt numFmtId="192" formatCode="\¥#,##0.00;[Red]\¥\-#,##0.00"/>
    <numFmt numFmtId="193" formatCode="h:mm\ AM/PM"/>
    <numFmt numFmtId="194" formatCode="\¥#,##0.00;\¥\-#,##0.00"/>
    <numFmt numFmtId="195" formatCode="\¥#,##0;[Red]\¥\-#,##0"/>
    <numFmt numFmtId="44" formatCode="_ &quot;￥&quot;* #,##0.00_ ;_ &quot;￥&quot;* \-#,##0.00_ ;_ &quot;￥&quot;* &quot;-&quot;??_ ;_ @_ "/>
    <numFmt numFmtId="196" formatCode="0.0000_ "/>
    <numFmt numFmtId="197" formatCode="mmmmm\-yy"/>
    <numFmt numFmtId="198" formatCode="[DBNum1]h&quot;时&quot;mm&quot;分&quot;"/>
    <numFmt numFmtId="199" formatCode="#\ ??"/>
    <numFmt numFmtId="42" formatCode="_ &quot;￥&quot;* #,##0_ ;_ &quot;￥&quot;* \-#,##0_ ;_ &quot;￥&quot;* &quot;-&quot;_ ;_ @_ "/>
    <numFmt numFmtId="200" formatCode="mm/dd/yy"/>
    <numFmt numFmtId="7" formatCode="&quot;￥&quot;#,##0.00;&quot;￥&quot;\-#,##0.00"/>
    <numFmt numFmtId="201" formatCode="\¥#,##0;\¥\-#,##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8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96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9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9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96" fontId="0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/>
    </xf>
    <xf numFmtId="19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9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6">
    <open main="88" threadCnt="1"/>
    <sheetInfos>
      <sheetInfo cellCmpFml="36" sheetStid="7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G7" sqref="G7"/>
    </sheetView>
  </sheetViews>
  <sheetFormatPr defaultColWidth="9" defaultRowHeight="14.25"/>
  <cols>
    <col min="1" max="1" width="11" customWidth="1"/>
    <col min="2" max="2" width="23.25" customWidth="1"/>
    <col min="3" max="3" width="13.625" customWidth="1"/>
    <col min="4" max="4" width="10.875" customWidth="1"/>
    <col min="5" max="5" width="8.375" customWidth="1"/>
    <col min="6" max="6" width="18.75" customWidth="1"/>
    <col min="7" max="7" width="15.25" customWidth="1"/>
    <col min="8" max="8" width="9.125" customWidth="1"/>
    <col min="9" max="9" width="17.375" customWidth="1"/>
    <col min="10" max="10" width="15.875" customWidth="1"/>
    <col min="12" max="12" width="16.625" customWidth="1"/>
    <col min="13" max="13" width="15" customWidth="1"/>
    <col min="14" max="14" width="9.125" customWidth="1"/>
    <col min="15" max="15" width="16.25" customWidth="1"/>
    <col min="16" max="16" width="17.875" customWidth="1"/>
    <col min="17" max="17" width="7.375" customWidth="1"/>
    <col min="19" max="19" width="11.5"/>
    <col min="21" max="21" width="15.375" customWidth="1"/>
  </cols>
  <sheetData>
    <row r="1" ht="26" customHeight="1"/>
    <row r="2" spans="1:1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9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="1" customFormat="1" ht="33" customHeight="1" spans="1:17">
      <c r="A4" s="4" t="s">
        <v>1</v>
      </c>
      <c r="B4" s="4" t="s">
        <v>2</v>
      </c>
      <c r="C4" s="4" t="s">
        <v>3</v>
      </c>
      <c r="D4" s="4" t="s">
        <v>4</v>
      </c>
      <c r="E4" s="11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1" t="s">
        <v>6</v>
      </c>
    </row>
    <row r="5" s="2" customFormat="1" ht="33" customHeight="1" spans="1:17">
      <c r="A5" s="4"/>
      <c r="B5" s="4"/>
      <c r="C5" s="4"/>
      <c r="D5" s="4"/>
      <c r="E5" s="12" t="s">
        <v>7</v>
      </c>
      <c r="F5" s="4"/>
      <c r="G5" s="4"/>
      <c r="H5" s="4"/>
      <c r="I5" s="4"/>
      <c r="J5" s="4"/>
      <c r="K5" s="4" t="s">
        <v>8</v>
      </c>
      <c r="L5" s="4"/>
      <c r="M5" s="4"/>
      <c r="N5" s="4"/>
      <c r="O5" s="4"/>
      <c r="P5" s="4"/>
      <c r="Q5" s="21"/>
    </row>
    <row r="6" s="1" customFormat="1" ht="49" customHeight="1" spans="1:17">
      <c r="A6" s="4"/>
      <c r="B6" s="4"/>
      <c r="C6" s="4"/>
      <c r="D6" s="4"/>
      <c r="E6" s="13" t="s">
        <v>9</v>
      </c>
      <c r="F6" s="14" t="s">
        <v>10</v>
      </c>
      <c r="G6" s="14" t="s">
        <v>11</v>
      </c>
      <c r="H6" s="14" t="s">
        <v>12</v>
      </c>
      <c r="I6" s="14" t="s">
        <v>10</v>
      </c>
      <c r="J6" s="14" t="s">
        <v>11</v>
      </c>
      <c r="K6" s="14" t="s">
        <v>13</v>
      </c>
      <c r="L6" s="14" t="s">
        <v>10</v>
      </c>
      <c r="M6" s="14" t="s">
        <v>11</v>
      </c>
      <c r="N6" s="14" t="s">
        <v>14</v>
      </c>
      <c r="O6" s="14" t="s">
        <v>10</v>
      </c>
      <c r="P6" s="14" t="s">
        <v>11</v>
      </c>
      <c r="Q6" s="21"/>
    </row>
    <row r="7" s="1" customFormat="1" ht="47" customHeight="1" spans="1:21">
      <c r="A7" s="5" t="s">
        <v>15</v>
      </c>
      <c r="B7" s="6">
        <f t="shared" ref="B7:P7" si="0">SUM(B8:B12)</f>
        <v>20817206.75</v>
      </c>
      <c r="C7" s="5">
        <f t="shared" si="0"/>
        <v>83268827</v>
      </c>
      <c r="D7" s="5">
        <f t="shared" si="0"/>
        <v>873</v>
      </c>
      <c r="E7" s="15">
        <f t="shared" si="0"/>
        <v>481</v>
      </c>
      <c r="F7" s="15">
        <f t="shared" si="0"/>
        <v>1615713</v>
      </c>
      <c r="G7" s="16">
        <f t="shared" si="0"/>
        <v>403928.25</v>
      </c>
      <c r="H7" s="15">
        <f t="shared" si="0"/>
        <v>26</v>
      </c>
      <c r="I7" s="15">
        <f t="shared" si="0"/>
        <v>422836</v>
      </c>
      <c r="J7" s="16">
        <f t="shared" si="0"/>
        <v>105709</v>
      </c>
      <c r="K7" s="15">
        <f t="shared" si="0"/>
        <v>354</v>
      </c>
      <c r="L7" s="15">
        <f t="shared" si="0"/>
        <v>23297653</v>
      </c>
      <c r="M7" s="16">
        <f t="shared" si="0"/>
        <v>5824413.25</v>
      </c>
      <c r="N7" s="15">
        <f t="shared" si="0"/>
        <v>12</v>
      </c>
      <c r="O7" s="15">
        <f t="shared" si="0"/>
        <v>57932625</v>
      </c>
      <c r="P7" s="16">
        <f t="shared" si="0"/>
        <v>14483156.25</v>
      </c>
      <c r="Q7" s="22"/>
      <c r="U7" s="23"/>
    </row>
    <row r="8" s="1" customFormat="1" ht="50" customHeight="1" spans="1:21">
      <c r="A8" s="7" t="s">
        <v>16</v>
      </c>
      <c r="B8" s="8">
        <f>G8+J8+M8+P8</f>
        <v>4091085.25</v>
      </c>
      <c r="C8" s="9">
        <f>F8+I8+L8+O8</f>
        <v>16364341</v>
      </c>
      <c r="D8" s="9">
        <f>E8+H8+K8+N8</f>
        <v>357</v>
      </c>
      <c r="E8" s="9">
        <v>211</v>
      </c>
      <c r="F8" s="17">
        <v>586597</v>
      </c>
      <c r="G8" s="18">
        <f>F8*0.25</f>
        <v>146649.25</v>
      </c>
      <c r="H8" s="9">
        <v>12</v>
      </c>
      <c r="I8" s="9">
        <v>196659</v>
      </c>
      <c r="J8" s="8">
        <f>I8*0.25</f>
        <v>49164.75</v>
      </c>
      <c r="K8" s="9">
        <v>130</v>
      </c>
      <c r="L8" s="9">
        <v>7656698</v>
      </c>
      <c r="M8" s="8">
        <f>L8*0.25</f>
        <v>1914174.5</v>
      </c>
      <c r="N8" s="9">
        <v>4</v>
      </c>
      <c r="O8" s="9">
        <v>7924387</v>
      </c>
      <c r="P8" s="8">
        <f>O8*0.25</f>
        <v>1981096.75</v>
      </c>
      <c r="Q8" s="22"/>
      <c r="U8" s="23"/>
    </row>
    <row r="9" s="1" customFormat="1" ht="50" customHeight="1" spans="1:21">
      <c r="A9" s="10" t="s">
        <v>17</v>
      </c>
      <c r="B9" s="8">
        <f>G9+J9+M9+P9</f>
        <v>5620089</v>
      </c>
      <c r="C9" s="9">
        <f>F9+I9+L9+O9</f>
        <v>22480356</v>
      </c>
      <c r="D9" s="9">
        <f>E9+H9+K9+N9</f>
        <v>55</v>
      </c>
      <c r="E9" s="9">
        <v>13</v>
      </c>
      <c r="F9" s="19">
        <v>53781</v>
      </c>
      <c r="G9" s="20">
        <f>F9*0.25</f>
        <v>13445.25</v>
      </c>
      <c r="H9" s="9">
        <v>1</v>
      </c>
      <c r="I9" s="19">
        <v>12797</v>
      </c>
      <c r="J9" s="8">
        <f>I9*0.25</f>
        <v>3199.25</v>
      </c>
      <c r="K9" s="9">
        <v>37</v>
      </c>
      <c r="L9" s="19">
        <v>4029706</v>
      </c>
      <c r="M9" s="8">
        <f>L9*0.25</f>
        <v>1007426.5</v>
      </c>
      <c r="N9" s="9">
        <v>4</v>
      </c>
      <c r="O9" s="19">
        <v>18384072</v>
      </c>
      <c r="P9" s="8">
        <f>O9*0.25</f>
        <v>4596018</v>
      </c>
      <c r="Q9" s="22"/>
      <c r="U9" s="23"/>
    </row>
    <row r="10" s="1" customFormat="1" ht="50" customHeight="1" spans="1:21">
      <c r="A10" s="10" t="s">
        <v>18</v>
      </c>
      <c r="B10" s="8">
        <f>G10+J10+M10+P10</f>
        <v>1050633</v>
      </c>
      <c r="C10" s="9">
        <f>F10+I10+L10+O10</f>
        <v>4202532</v>
      </c>
      <c r="D10" s="9">
        <f>E10+H10+K10+N10</f>
        <v>32</v>
      </c>
      <c r="E10" s="9">
        <v>10</v>
      </c>
      <c r="F10" s="9">
        <v>39208</v>
      </c>
      <c r="G10" s="20">
        <f>F10*0.25</f>
        <v>9802</v>
      </c>
      <c r="H10" s="9">
        <v>1</v>
      </c>
      <c r="I10" s="19">
        <v>82157</v>
      </c>
      <c r="J10" s="8">
        <f>I10*0.25</f>
        <v>20539.25</v>
      </c>
      <c r="K10" s="9">
        <v>20</v>
      </c>
      <c r="L10" s="19">
        <v>1020732</v>
      </c>
      <c r="M10" s="8">
        <f>L10*0.25</f>
        <v>255183</v>
      </c>
      <c r="N10" s="9">
        <v>1</v>
      </c>
      <c r="O10" s="19">
        <v>3060435</v>
      </c>
      <c r="P10" s="8">
        <f>O10*0.25</f>
        <v>765108.75</v>
      </c>
      <c r="Q10" s="22"/>
      <c r="U10" s="23"/>
    </row>
    <row r="11" s="1" customFormat="1" ht="50" customHeight="1" spans="1:21">
      <c r="A11" s="10" t="s">
        <v>19</v>
      </c>
      <c r="B11" s="8">
        <f>G11+J11+M11+P11</f>
        <v>8870642.75</v>
      </c>
      <c r="C11" s="9">
        <f>F11+I11+L11+O11</f>
        <v>35482571</v>
      </c>
      <c r="D11" s="9">
        <f>E11+H11+K11+N11</f>
        <v>168</v>
      </c>
      <c r="E11" s="9">
        <v>77</v>
      </c>
      <c r="F11" s="19">
        <v>308187</v>
      </c>
      <c r="G11" s="20">
        <f>F11*0.25</f>
        <v>77046.75</v>
      </c>
      <c r="H11" s="9">
        <v>2</v>
      </c>
      <c r="I11" s="19">
        <v>96165</v>
      </c>
      <c r="J11" s="8">
        <f>I11*0.25</f>
        <v>24041.25</v>
      </c>
      <c r="K11" s="9">
        <v>86</v>
      </c>
      <c r="L11" s="19">
        <v>6514488</v>
      </c>
      <c r="M11" s="8">
        <f>L11*0.25</f>
        <v>1628622</v>
      </c>
      <c r="N11" s="9">
        <v>3</v>
      </c>
      <c r="O11" s="19">
        <v>28563731</v>
      </c>
      <c r="P11" s="8">
        <f>O11*0.25</f>
        <v>7140932.75</v>
      </c>
      <c r="Q11" s="22"/>
      <c r="U11" s="23"/>
    </row>
    <row r="12" s="1" customFormat="1" ht="50" customHeight="1" spans="1:21">
      <c r="A12" s="10" t="s">
        <v>20</v>
      </c>
      <c r="B12" s="8">
        <f>G12+J12+M12+P12</f>
        <v>1184756.75</v>
      </c>
      <c r="C12" s="9">
        <f>F12+I12+L12+O12</f>
        <v>4739027</v>
      </c>
      <c r="D12" s="9">
        <f>E12+H12+K12+N12</f>
        <v>261</v>
      </c>
      <c r="E12" s="9">
        <v>170</v>
      </c>
      <c r="F12" s="19">
        <v>627940</v>
      </c>
      <c r="G12" s="20">
        <f>F12*0.25</f>
        <v>156985</v>
      </c>
      <c r="H12" s="9">
        <v>10</v>
      </c>
      <c r="I12" s="19">
        <v>35058</v>
      </c>
      <c r="J12" s="8">
        <f>I12*0.25</f>
        <v>8764.5</v>
      </c>
      <c r="K12" s="9">
        <v>81</v>
      </c>
      <c r="L12" s="19">
        <v>4076029</v>
      </c>
      <c r="M12" s="8">
        <f>L12*0.25</f>
        <v>1019007.25</v>
      </c>
      <c r="N12" s="9"/>
      <c r="O12" s="9"/>
      <c r="P12" s="8">
        <f>O12*0.25</f>
        <v>0</v>
      </c>
      <c r="Q12" s="22"/>
      <c r="U12" s="23"/>
    </row>
  </sheetData>
  <sheetProtection formatCells="0" insertHyperlinks="0" autoFilter="0"/>
  <mergeCells count="9">
    <mergeCell ref="E4:P4"/>
    <mergeCell ref="E5:J5"/>
    <mergeCell ref="K5:P5"/>
    <mergeCell ref="A4:A6"/>
    <mergeCell ref="B4:B6"/>
    <mergeCell ref="C4:C6"/>
    <mergeCell ref="D4:D6"/>
    <mergeCell ref="Q4:Q6"/>
    <mergeCell ref="A2:Q3"/>
  </mergeCells>
  <pageMargins left="0.75" right="0.75" top="1" bottom="1" header="0.5" footer="0.5"/>
  <pageSetup paperSize="8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7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7"/>
  <pixelatorList sheetStid="8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邱国上</cp:lastModifiedBy>
  <dcterms:created xsi:type="dcterms:W3CDTF">2018-05-29T19:28:00Z</dcterms:created>
  <dcterms:modified xsi:type="dcterms:W3CDTF">2024-12-11T23:31:00Z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